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106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<sst xmlns="http://schemas.openxmlformats.org/spreadsheetml/2006/main" count="9" uniqueCount="9">
  <si>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</t>
  </si>
  <si>
    <t>T</t>
  </si>
  <si>
    <t>DT</t>
  </si>
  <si>
    <t>lambda</t>
  </si>
  <si>
    <t>E0</t>
  </si>
  <si>
    <t>moyenne</t>
  </si>
  <si>
    <t>DT_calc</t>
  </si>
  <si>
    <t>T_calc</t>
  </si>
  <si>
    <t>saut indiciel de temperature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</si>
</sst>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3" borderId="6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4" borderId="10" xfId="0" applyFont="1" applyFill="1" applyBorder="1" applyAlignment="1">
      <alignment/>
    </xf>
    <xf numFmtId="0" fontId="5" fillId="0" borderId="0" xfId="0" applyFont="1" applyAlignment="1">
      <alignment horizontal="right"/>
    </xf>
    <xf numFmtId="2" fontId="5" fillId="2" borderId="1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0" fontId="5" fillId="4" borderId="1" xfId="0" applyFont="1" applyFill="1" applyBorder="1" applyAlignment="1">
      <alignment/>
    </xf>
    <xf numFmtId="2" fontId="5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345"/>
          <c:w val="0.57425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Feuil1!$A$4</c:f>
              <c:strCache>
                <c:ptCount val="1"/>
                <c:pt idx="0">
                  <c:v>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Feuil1!$B$3:$H$3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</c:numCache>
            </c:numRef>
          </c:xVal>
          <c:yVal>
            <c:numRef>
              <c:f>Feuil1!$B$4:$H$4</c:f>
              <c:numCache>
                <c:ptCount val="7"/>
                <c:pt idx="0">
                  <c:v>21</c:v>
                </c:pt>
                <c:pt idx="1">
                  <c:v>35.5</c:v>
                </c:pt>
                <c:pt idx="2">
                  <c:v>46</c:v>
                </c:pt>
                <c:pt idx="3">
                  <c:v>51.5</c:v>
                </c:pt>
                <c:pt idx="4">
                  <c:v>54</c:v>
                </c:pt>
                <c:pt idx="5">
                  <c:v>56</c:v>
                </c:pt>
                <c:pt idx="6">
                  <c:v>58</c:v>
                </c:pt>
              </c:numCache>
            </c:numRef>
          </c:yVal>
          <c:smooth val="0"/>
        </c:ser>
        <c:ser>
          <c:idx val="1"/>
          <c:order val="1"/>
          <c:tx>
            <c:v>temperature calculée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Feuil1!$B$3:$H$3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</c:numCache>
            </c:numRef>
          </c:xVal>
          <c:yVal>
            <c:numRef>
              <c:f>Feuil1!$B$10:$H$10</c:f>
              <c:numCache>
                <c:ptCount val="7"/>
                <c:pt idx="0">
                  <c:v>21</c:v>
                </c:pt>
                <c:pt idx="1">
                  <c:v>35.88047178501133</c:v>
                </c:pt>
                <c:pt idx="2">
                  <c:v>45.083291248368354</c:v>
                </c:pt>
                <c:pt idx="3">
                  <c:v>50.774769804878254</c:v>
                </c:pt>
                <c:pt idx="4">
                  <c:v>54.29466153894861</c:v>
                </c:pt>
                <c:pt idx="5">
                  <c:v>56.471536615707976</c:v>
                </c:pt>
                <c:pt idx="6">
                  <c:v>57.81782379094908</c:v>
                </c:pt>
              </c:numCache>
            </c:numRef>
          </c:yVal>
          <c:smooth val="1"/>
        </c:ser>
        <c:axId val="22161517"/>
        <c:axId val="65235926"/>
      </c:scatterChart>
      <c:valAx>
        <c:axId val="2216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35926"/>
        <c:crosses val="autoZero"/>
        <c:crossBetween val="midCat"/>
        <c:dispUnits/>
      </c:valAx>
      <c:valAx>
        <c:axId val="6523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Temperature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615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775"/>
          <c:y val="0.309"/>
          <c:w val="0.3465"/>
          <c:h val="0.1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19050</xdr:rowOff>
    </xdr:from>
    <xdr:to>
      <xdr:col>8</xdr:col>
      <xdr:colOff>238125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171450" y="1828800"/>
        <a:ext cx="49244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K21" sqref="K21"/>
    </sheetView>
  </sheetViews>
  <sheetFormatPr defaultColWidth="11.421875" defaultRowHeight="12.75"/>
  <cols>
    <col min="1" max="1" width="11.28125" style="3" customWidth="1"/>
    <col min="2" max="3" width="11.421875" style="3" customWidth="1"/>
    <col min="4" max="4" width="6.8515625" style="3" customWidth="1"/>
    <col min="5" max="5" width="8.28125" style="3" customWidth="1"/>
    <col min="6" max="6" width="8.140625" style="3" customWidth="1"/>
    <col min="7" max="7" width="8.57421875" style="3" customWidth="1"/>
    <col min="8" max="8" width="6.8515625" style="3" customWidth="1"/>
    <col min="9" max="16384" width="11.421875" style="3" customWidth="1"/>
  </cols>
  <sheetData>
    <row r="1" spans="1:3" ht="12.75">
      <c r="A1" s="1" t="s">
        <v>4</v>
      </c>
      <c r="B1" s="1">
        <f>60-21</f>
        <v>39</v>
      </c>
      <c r="C1" s="2" t="s">
        <v>8</v>
      </c>
    </row>
    <row r="2" spans="1:3" ht="13.5" thickBot="1">
      <c r="A2" s="4"/>
      <c r="B2" s="5"/>
      <c r="C2" s="5"/>
    </row>
    <row r="3" spans="1:9" ht="13.5" thickBot="1">
      <c r="A3" s="6" t="s">
        <v>0</v>
      </c>
      <c r="B3" s="7">
        <v>0</v>
      </c>
      <c r="C3" s="7">
        <v>0.2</v>
      </c>
      <c r="D3" s="7">
        <v>0.4</v>
      </c>
      <c r="E3" s="7">
        <v>0.6</v>
      </c>
      <c r="F3" s="7">
        <v>0.8</v>
      </c>
      <c r="G3" s="7">
        <v>1</v>
      </c>
      <c r="H3" s="8">
        <v>1.2</v>
      </c>
      <c r="I3" s="9">
        <f>-I7*LN(1-I5/B1)</f>
        <v>1.5247691800299468</v>
      </c>
    </row>
    <row r="4" spans="1:9" ht="13.5" thickBot="1">
      <c r="A4" s="10" t="s">
        <v>1</v>
      </c>
      <c r="B4" s="11">
        <v>21</v>
      </c>
      <c r="C4" s="11">
        <v>35.5</v>
      </c>
      <c r="D4" s="11">
        <v>46</v>
      </c>
      <c r="E4" s="11">
        <v>51.5</v>
      </c>
      <c r="F4" s="11">
        <v>54</v>
      </c>
      <c r="G4" s="11">
        <v>56</v>
      </c>
      <c r="H4" s="12">
        <v>58</v>
      </c>
      <c r="I4" s="13">
        <v>59</v>
      </c>
    </row>
    <row r="5" spans="1:9" ht="12.75">
      <c r="A5" s="3" t="s">
        <v>2</v>
      </c>
      <c r="B5" s="3">
        <f>B4-21</f>
        <v>0</v>
      </c>
      <c r="C5" s="3">
        <f aca="true" t="shared" si="0" ref="C5:I5">C4-21</f>
        <v>14.5</v>
      </c>
      <c r="D5" s="3">
        <f t="shared" si="0"/>
        <v>25</v>
      </c>
      <c r="E5" s="3">
        <f t="shared" si="0"/>
        <v>30.5</v>
      </c>
      <c r="F5" s="3">
        <f t="shared" si="0"/>
        <v>33</v>
      </c>
      <c r="G5" s="3">
        <f t="shared" si="0"/>
        <v>35</v>
      </c>
      <c r="H5" s="3">
        <f t="shared" si="0"/>
        <v>37</v>
      </c>
      <c r="I5" s="3">
        <f t="shared" si="0"/>
        <v>38</v>
      </c>
    </row>
    <row r="6" ht="12.75">
      <c r="I6" s="14" t="s">
        <v>5</v>
      </c>
    </row>
    <row r="7" spans="1:9" ht="12.75">
      <c r="A7" s="1" t="s">
        <v>3</v>
      </c>
      <c r="B7" s="1"/>
      <c r="C7" s="15">
        <f aca="true" t="shared" si="1" ref="C7:H7">-C3/LN(1-C5/$B1)</f>
        <v>0.4302106584805273</v>
      </c>
      <c r="D7" s="15">
        <f t="shared" si="1"/>
        <v>0.39043271321774126</v>
      </c>
      <c r="E7" s="15">
        <f t="shared" si="1"/>
        <v>0.39383116447637545</v>
      </c>
      <c r="F7" s="15">
        <f t="shared" si="1"/>
        <v>0.42739559226512186</v>
      </c>
      <c r="G7" s="15">
        <f t="shared" si="1"/>
        <v>0.4391228059097665</v>
      </c>
      <c r="H7" s="15">
        <f t="shared" si="1"/>
        <v>0.40398402778780235</v>
      </c>
      <c r="I7" s="16">
        <f>AVERAGE(C7:G7)</f>
        <v>0.4161985868699064</v>
      </c>
    </row>
    <row r="9" spans="1:8" ht="12.75">
      <c r="A9" s="3" t="s">
        <v>6</v>
      </c>
      <c r="B9" s="16">
        <f>$B1*(1-EXP(-B3/$I7))</f>
        <v>0</v>
      </c>
      <c r="C9" s="16">
        <f aca="true" t="shared" si="2" ref="C9:H9">$B1*(1-EXP(-C3/$I7))</f>
        <v>14.880471785011332</v>
      </c>
      <c r="D9" s="16">
        <f t="shared" si="2"/>
        <v>24.08329124836835</v>
      </c>
      <c r="E9" s="16">
        <f t="shared" si="2"/>
        <v>29.774769804878254</v>
      </c>
      <c r="F9" s="16">
        <f t="shared" si="2"/>
        <v>33.29466153894861</v>
      </c>
      <c r="G9" s="16">
        <f t="shared" si="2"/>
        <v>35.471536615707976</v>
      </c>
      <c r="H9" s="16">
        <f t="shared" si="2"/>
        <v>36.81782379094908</v>
      </c>
    </row>
    <row r="10" spans="1:8" ht="12.75">
      <c r="A10" s="17" t="s">
        <v>7</v>
      </c>
      <c r="B10" s="18">
        <f>B9+21</f>
        <v>21</v>
      </c>
      <c r="C10" s="18">
        <f aca="true" t="shared" si="3" ref="C10:H10">C9+21</f>
        <v>35.88047178501133</v>
      </c>
      <c r="D10" s="18">
        <f t="shared" si="3"/>
        <v>45.083291248368354</v>
      </c>
      <c r="E10" s="18">
        <f t="shared" si="3"/>
        <v>50.774769804878254</v>
      </c>
      <c r="F10" s="18">
        <f t="shared" si="3"/>
        <v>54.29466153894861</v>
      </c>
      <c r="G10" s="18">
        <f t="shared" si="3"/>
        <v>56.471536615707976</v>
      </c>
      <c r="H10" s="18">
        <f t="shared" si="3"/>
        <v>57.81782379094908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HEIG-VD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SERVICE INFORMATIQUE</cp:lastModifiedBy>
  <dcterms:created xsi:type="dcterms:W3CDTF">2008-01-11T08:25:02Z</dcterms:created>
  <dcterms:modified xsi:type="dcterms:W3CDTF">2008-01-11T16:10:37Z</dcterms:modified>
  <cp:category/>
  <cp:version/>
  <cp:contentType/>
  <cp:contentStatus/>
</cp:coreProperties>
</file>